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aspe\Desktop\Desktop 01-04-2022\Website\Website George\"/>
    </mc:Choice>
  </mc:AlternateContent>
  <bookViews>
    <workbookView xWindow="0" yWindow="0" windowWidth="20490" windowHeight="7875"/>
  </bookViews>
  <sheets>
    <sheet name="Sheet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C136" i="1" l="1"/>
  <c r="C135" i="1"/>
  <c r="C134" i="1"/>
  <c r="C133" i="1"/>
  <c r="C132" i="1"/>
  <c r="C131" i="1"/>
  <c r="C130" i="1"/>
  <c r="C137" i="1" s="1"/>
  <c r="C126" i="1"/>
  <c r="C119" i="1"/>
  <c r="C118" i="1"/>
  <c r="C117" i="1"/>
  <c r="C116" i="1"/>
  <c r="C115" i="1"/>
  <c r="C114" i="1"/>
  <c r="C113" i="1"/>
  <c r="C112" i="1"/>
  <c r="C111" i="1"/>
  <c r="C110" i="1"/>
  <c r="C120" i="1" s="1"/>
  <c r="C109" i="1"/>
  <c r="C106" i="1"/>
  <c r="C107" i="1" s="1"/>
  <c r="C103" i="1"/>
  <c r="C102" i="1"/>
  <c r="C101" i="1"/>
  <c r="C100" i="1"/>
  <c r="C104" i="1" s="1"/>
  <c r="C97" i="1"/>
  <c r="C96" i="1"/>
  <c r="C95" i="1"/>
  <c r="C94" i="1"/>
  <c r="C93" i="1"/>
  <c r="C92" i="1"/>
  <c r="C91" i="1"/>
  <c r="C90" i="1"/>
  <c r="C89" i="1"/>
  <c r="C88" i="1"/>
  <c r="C87" i="1"/>
  <c r="C98" i="1" s="1"/>
  <c r="C84" i="1"/>
  <c r="C83" i="1"/>
  <c r="C85" i="1" s="1"/>
  <c r="C80" i="1"/>
  <c r="C79" i="1"/>
  <c r="C78" i="1"/>
  <c r="C81" i="1" s="1"/>
  <c r="C75" i="1"/>
  <c r="C74" i="1"/>
  <c r="C73" i="1"/>
  <c r="C72" i="1"/>
  <c r="C71" i="1"/>
  <c r="C70" i="1"/>
  <c r="C76" i="1" s="1"/>
  <c r="C68" i="1"/>
  <c r="C67" i="1"/>
  <c r="C66" i="1"/>
  <c r="C65" i="1"/>
  <c r="C64" i="1"/>
  <c r="C61" i="1"/>
  <c r="C60" i="1"/>
  <c r="C59" i="1"/>
  <c r="C62" i="1" s="1"/>
  <c r="C56" i="1"/>
  <c r="C55" i="1"/>
  <c r="C54" i="1"/>
  <c r="C53" i="1"/>
  <c r="C57" i="1" s="1"/>
  <c r="C52" i="1"/>
  <c r="C48" i="1"/>
  <c r="C50" i="1" s="1"/>
  <c r="C44" i="1"/>
  <c r="C43" i="1"/>
  <c r="C42" i="1"/>
  <c r="C46" i="1" s="1"/>
  <c r="C39" i="1"/>
  <c r="C38" i="1"/>
  <c r="C37" i="1"/>
  <c r="C40" i="1" s="1"/>
  <c r="C34" i="1"/>
  <c r="C33" i="1"/>
  <c r="C32" i="1"/>
  <c r="C35" i="1" s="1"/>
  <c r="C29" i="1"/>
  <c r="C28" i="1"/>
  <c r="C27" i="1"/>
  <c r="C30" i="1" s="1"/>
  <c r="C26" i="1"/>
  <c r="C23" i="1"/>
  <c r="C22" i="1"/>
  <c r="C24" i="1" s="1"/>
  <c r="C18" i="1"/>
  <c r="C123" i="1" l="1"/>
  <c r="C124" i="1" s="1"/>
  <c r="C138" i="1" s="1"/>
</calcChain>
</file>

<file path=xl/sharedStrings.xml><?xml version="1.0" encoding="utf-8"?>
<sst xmlns="http://schemas.openxmlformats.org/spreadsheetml/2006/main" count="165" uniqueCount="148">
  <si>
    <t>KISII COUNTY ASSEMBLY</t>
  </si>
  <si>
    <t xml:space="preserve">  BUDGET ESTIMATES 2022/2023</t>
  </si>
  <si>
    <t>PROPOSED</t>
  </si>
  <si>
    <t xml:space="preserve">RECURRENT </t>
  </si>
  <si>
    <t>2022/2023</t>
  </si>
  <si>
    <t>CODE</t>
  </si>
  <si>
    <t>Compensation of Employees (Salaries)</t>
  </si>
  <si>
    <t>Basic Salaries</t>
  </si>
  <si>
    <t xml:space="preserve">Wages for Temporary Employees </t>
  </si>
  <si>
    <t>House Allowance</t>
  </si>
  <si>
    <t>Commuter Allowances</t>
  </si>
  <si>
    <t>Sitting Allowance</t>
  </si>
  <si>
    <t>Responsibility Allowances</t>
  </si>
  <si>
    <t>Other Allowances</t>
  </si>
  <si>
    <t>Refund of Medical Expenses - Ex- Gratia</t>
  </si>
  <si>
    <t>Leave Allowances</t>
  </si>
  <si>
    <t>Telephone Allowances</t>
  </si>
  <si>
    <t>Employer Contribution to Pension Schemes/Gratuity</t>
  </si>
  <si>
    <t>SUB TOTAL</t>
  </si>
  <si>
    <t>Use of Goods and Services</t>
  </si>
  <si>
    <t>Utilities Supplies and Services</t>
  </si>
  <si>
    <t>2210101</t>
  </si>
  <si>
    <t>Electricity</t>
  </si>
  <si>
    <t>2210102</t>
  </si>
  <si>
    <t>Water and sewerage charges</t>
  </si>
  <si>
    <t>Communication, Supplies and Services</t>
  </si>
  <si>
    <t>2210201</t>
  </si>
  <si>
    <t>Telephone, Telex, Facsmile and Mobile Phone Services</t>
  </si>
  <si>
    <t>2210202</t>
  </si>
  <si>
    <t>Internet Connections ( Internet Bandwidth, Website hosting)</t>
  </si>
  <si>
    <t>2210203</t>
  </si>
  <si>
    <t>Courier and Postal Services</t>
  </si>
  <si>
    <t>2210206</t>
  </si>
  <si>
    <t>Licencing fees for Communication (Unified Communiction- Fire Wall)</t>
  </si>
  <si>
    <t>Domestic Travel and Subsistence, and Other Transportation costs</t>
  </si>
  <si>
    <t>2210301</t>
  </si>
  <si>
    <t>Travel Costs (airlines, bus, railway, mileage allowances, etc.)</t>
  </si>
  <si>
    <t>2210302</t>
  </si>
  <si>
    <t>Accommodation - Domestic Travel</t>
  </si>
  <si>
    <t>2210303</t>
  </si>
  <si>
    <t>Daily Subsistence Allowance</t>
  </si>
  <si>
    <t>Foreign Travel and Subsistence, and other transportation costs</t>
  </si>
  <si>
    <t>2210401</t>
  </si>
  <si>
    <t>Travel Costs (airlines, bus, railway, etc.)</t>
  </si>
  <si>
    <t>2210402</t>
  </si>
  <si>
    <t>Accommodation</t>
  </si>
  <si>
    <t>2210403</t>
  </si>
  <si>
    <t>Printing , Advertising and Information Supplies and Services</t>
  </si>
  <si>
    <t>2210502</t>
  </si>
  <si>
    <t>Publishing and Printing Services</t>
  </si>
  <si>
    <t>Subscriptions to Newspapers, Magazines and Periodicals</t>
  </si>
  <si>
    <t>2210504</t>
  </si>
  <si>
    <t xml:space="preserve">Advertising, Awareness and Publicity Campaigns </t>
  </si>
  <si>
    <t>2210505</t>
  </si>
  <si>
    <t>Trade Shows and Exhibitions</t>
  </si>
  <si>
    <t>Rentals of Produced Assets</t>
  </si>
  <si>
    <t>Hire of Transport</t>
  </si>
  <si>
    <t>Training Expense (including capacity building)</t>
  </si>
  <si>
    <t>2210701</t>
  </si>
  <si>
    <t>Travel Allowance</t>
  </si>
  <si>
    <t>2210702</t>
  </si>
  <si>
    <t>Remuneration of Instructors and Contract Based Training Services</t>
  </si>
  <si>
    <t>2210703</t>
  </si>
  <si>
    <t>Production and Printing of Training Materials</t>
  </si>
  <si>
    <t>2210704</t>
  </si>
  <si>
    <t>Hire of Training Facilities and Equipment</t>
  </si>
  <si>
    <t>Trainer Allowance</t>
  </si>
  <si>
    <t>Hospitality Supplies and Services</t>
  </si>
  <si>
    <t>2210801</t>
  </si>
  <si>
    <t>Catering Services (receptions), Accommodation, Gifts, Food and Drinks</t>
  </si>
  <si>
    <t>2210802</t>
  </si>
  <si>
    <t>Boards, Committees, Conferences and Seminars</t>
  </si>
  <si>
    <t>2210805</t>
  </si>
  <si>
    <t>National Celebrations /CAF/DEVOLUTION/ CASA</t>
  </si>
  <si>
    <t>Insurance Costs</t>
  </si>
  <si>
    <t>2210901</t>
  </si>
  <si>
    <t>Group Personal Insurance</t>
  </si>
  <si>
    <t>2210902</t>
  </si>
  <si>
    <t>Buildings Insurance</t>
  </si>
  <si>
    <t>2210904</t>
  </si>
  <si>
    <t>Motor Vehicle Insurance</t>
  </si>
  <si>
    <t>2210910</t>
  </si>
  <si>
    <t>Medical Insurance</t>
  </si>
  <si>
    <t>Specialised Materials and Supplies</t>
  </si>
  <si>
    <t>Fungicides, Insecticides and Sprays (Sanitisers, Fumigants, etc)</t>
  </si>
  <si>
    <t>Education and Library Supplies</t>
  </si>
  <si>
    <t>Video Teleconferencing</t>
  </si>
  <si>
    <t>Purchase/Production of Photographic and Audio-Visual Materials</t>
  </si>
  <si>
    <t xml:space="preserve">Purchase of Uniforms and Clothing - Staff </t>
  </si>
  <si>
    <t>Purchase of Safety Gear ( masks, etc)</t>
  </si>
  <si>
    <t>Office and General Supplies and Services</t>
  </si>
  <si>
    <t>2211101</t>
  </si>
  <si>
    <t>General Office Supplies (papers, pencils, forms, small office equipment etc)</t>
  </si>
  <si>
    <t>2211102</t>
  </si>
  <si>
    <t>Supplies and Accessories for Computers and Printers</t>
  </si>
  <si>
    <t>2211103</t>
  </si>
  <si>
    <t xml:space="preserve">Sanitary and Cleaning Materials, Supplies and Services </t>
  </si>
  <si>
    <t>Fuel Oil and Lubricants</t>
  </si>
  <si>
    <t>2211201</t>
  </si>
  <si>
    <t>Refined Fuels and Lubricants for Transport</t>
  </si>
  <si>
    <t>2211203</t>
  </si>
  <si>
    <t>Refined Fuels and Lubricants --Other</t>
  </si>
  <si>
    <t>Other Operating Expenses</t>
  </si>
  <si>
    <t>2211301</t>
  </si>
  <si>
    <t>Bank Service Commission and Charges</t>
  </si>
  <si>
    <t>Contracted  Cleaning Services</t>
  </si>
  <si>
    <t>2211306</t>
  </si>
  <si>
    <t>Membership Fees, Dues and Subscriptions to Professional and Trade Bodies</t>
  </si>
  <si>
    <t>Transport Costs and charges(Freight/Loading, clearing ans Shipping charges)</t>
  </si>
  <si>
    <t>Legal Dues/Fees, Arbitration and Compensation Payments</t>
  </si>
  <si>
    <t xml:space="preserve">Contracted Proffesional Services </t>
  </si>
  <si>
    <t>Security Operations</t>
  </si>
  <si>
    <t>Temporary Committees Expenses/Ad hoc</t>
  </si>
  <si>
    <t>Binding of Records</t>
  </si>
  <si>
    <t xml:space="preserve">Ward Office Expenses </t>
  </si>
  <si>
    <t>Routine Maintenance - Vehicles and Other Transport Equipment</t>
  </si>
  <si>
    <t>2220101</t>
  </si>
  <si>
    <t>Maintenance Expenses - Motor Vehicles and cycles</t>
  </si>
  <si>
    <t xml:space="preserve">Maintainance of Office Furniture and Equipment </t>
  </si>
  <si>
    <t xml:space="preserve">Maintenance of Buidings and Stations-Non-Residential </t>
  </si>
  <si>
    <t xml:space="preserve">Maintenance of Computers, Software and Networks </t>
  </si>
  <si>
    <t>Scholarships and Other Educational Benefits</t>
  </si>
  <si>
    <t xml:space="preserve">Scholarships and Other Educational Benefits </t>
  </si>
  <si>
    <t>Purchase of Specialised Plant, Equipment and Machinery</t>
  </si>
  <si>
    <t>Purchase of Motor Vehicles</t>
  </si>
  <si>
    <t xml:space="preserve">Purchase of Furniture and Fittings </t>
  </si>
  <si>
    <t>Store Pallets and Shelves</t>
  </si>
  <si>
    <t>Purchase of Kitchen Equipment/Items Cafeteria</t>
  </si>
  <si>
    <t>Purchase of Fire-arms</t>
  </si>
  <si>
    <t>Purchase of Computers, Printers and Other IT Equipments</t>
  </si>
  <si>
    <t>Network Monitoring System/CCTV/BIOMETRIC</t>
  </si>
  <si>
    <t>Purchase and Installation of Fire Extinguishers</t>
  </si>
  <si>
    <t>Audio-Visual Storage, Archival and back-up system</t>
  </si>
  <si>
    <t xml:space="preserve">Purchase of ICT Networking and Communication Equipment </t>
  </si>
  <si>
    <t>Purchase of Softwares (Corporate)</t>
  </si>
  <si>
    <t>TOTAL OPERATIONS &amp; MAINTENANCE</t>
  </si>
  <si>
    <t>TOTAL RECURRENT</t>
  </si>
  <si>
    <t>Mortgage and Car Loan Fund</t>
  </si>
  <si>
    <t>DEVELOPMENT BUDGET</t>
  </si>
  <si>
    <t>CONSTRUCTION OF NEW COUNTY ASSEMBLY CHAMBERS</t>
  </si>
  <si>
    <t>CONSTRUCTION OF SPEAKER'S RESIDENCE</t>
  </si>
  <si>
    <t>REFURBISHMENT OF OFFICES</t>
  </si>
  <si>
    <t>CONSTRUCTION OF UNDERGROUND WATER TANK</t>
  </si>
  <si>
    <t>REFURBISHMENT OF OLD CHAMBERS</t>
  </si>
  <si>
    <t>CONSTRUCTION  OF WARD OFFICES</t>
  </si>
  <si>
    <t>CONSTRUCTION  OF MAIN ADMINISTRATION BLOCK AT THE HEADQUARTERS        (On-going)</t>
  </si>
  <si>
    <t xml:space="preserve">TOTAL DEVELOPMENT </t>
  </si>
  <si>
    <t xml:space="preserve">GRAND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</si>
</sst>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6" formatCode="_(* #,##0_);_(* \(#,##0\);_(* &quot;-&quot;??_);_(@_)"/>
  </numFmts>
  <fonts count="14">
    <font>
      <sz val="11"/>
      <color theme="1"/>
      <name val="Calibri"/>
      <charset val="134"/>
      <scheme val="minor"/>
    </font>
    <font>
      <b/>
      <sz val="14"/>
      <name val="Times New Roman"/>
      <charset val="134"/>
    </font>
    <font>
      <b/>
      <sz val="12"/>
      <name val="Times New Roman"/>
      <charset val="134"/>
    </font>
    <font>
      <b/>
      <sz val="11"/>
      <name val="Times New Roman"/>
      <charset val="134"/>
    </font>
    <font>
      <b/>
      <sz val="12"/>
      <color theme="1"/>
      <name val="Calibri"/>
      <charset val="134"/>
      <scheme val="minor"/>
    </font>
    <font>
      <sz val="12"/>
      <name val="Times New Roman"/>
      <charset val="134"/>
    </font>
    <font>
      <b/>
      <sz val="12"/>
      <color theme="1" tint="4.9989318521683403E-2"/>
      <name val="Times New Roman"/>
      <charset val="134"/>
    </font>
    <font>
      <sz val="12"/>
      <color theme="1"/>
      <name val="Calibri"/>
      <charset val="134"/>
      <scheme val="minor"/>
    </font>
    <font>
      <b/>
      <sz val="12"/>
      <color rgb="FFFF0000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rgb="FFFF0000"/>
      <name val="Calibri"/>
      <charset val="134"/>
      <scheme val="minor"/>
    </font>
    <font>
      <sz val="12"/>
      <color rgb="FFFF0000"/>
      <name val="Times New Roman"/>
      <charset val="134"/>
    </font>
    <font>
      <sz val="11"/>
      <color theme="1"/>
      <name val="Calibri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64" fontId="13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1" xfId="0" applyFill="1" applyBorder="1" applyAlignment="1"/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166" fontId="5" fillId="2" borderId="1" xfId="1" applyNumberFormat="1" applyFont="1" applyFill="1" applyBorder="1" applyAlignment="1">
      <alignment horizontal="left"/>
    </xf>
    <xf numFmtId="166" fontId="6" fillId="2" borderId="1" xfId="1" applyNumberFormat="1" applyFont="1" applyFill="1" applyBorder="1" applyAlignment="1"/>
    <xf numFmtId="166" fontId="7" fillId="0" borderId="1" xfId="1" applyNumberFormat="1" applyFont="1" applyBorder="1" applyAlignment="1"/>
    <xf numFmtId="0" fontId="5" fillId="2" borderId="1" xfId="1" applyNumberFormat="1" applyFont="1" applyFill="1" applyBorder="1" applyAlignment="1">
      <alignment horizontal="left"/>
    </xf>
    <xf numFmtId="166" fontId="5" fillId="2" borderId="1" xfId="1" applyNumberFormat="1" applyFont="1" applyFill="1" applyBorder="1" applyAlignment="1"/>
    <xf numFmtId="166" fontId="8" fillId="4" borderId="1" xfId="1" applyNumberFormat="1" applyFont="1" applyFill="1" applyBorder="1" applyAlignment="1">
      <alignment horizontal="center"/>
    </xf>
    <xf numFmtId="166" fontId="9" fillId="2" borderId="1" xfId="1" applyNumberFormat="1" applyFont="1" applyFill="1" applyBorder="1" applyAlignment="1"/>
    <xf numFmtId="166" fontId="2" fillId="2" borderId="1" xfId="1" applyNumberFormat="1" applyFont="1" applyFill="1" applyBorder="1" applyAlignment="1">
      <alignment horizontal="left"/>
    </xf>
    <xf numFmtId="166" fontId="8" fillId="2" borderId="1" xfId="1" applyNumberFormat="1" applyFont="1" applyFill="1" applyBorder="1" applyAlignment="1"/>
    <xf numFmtId="166" fontId="2" fillId="5" borderId="1" xfId="1" applyNumberFormat="1" applyFont="1" applyFill="1" applyBorder="1" applyAlignment="1">
      <alignment horizontal="center"/>
    </xf>
    <xf numFmtId="166" fontId="2" fillId="6" borderId="1" xfId="1" applyNumberFormat="1" applyFont="1" applyFill="1" applyBorder="1" applyAlignment="1">
      <alignment horizontal="center"/>
    </xf>
    <xf numFmtId="166" fontId="5" fillId="2" borderId="1" xfId="1" applyNumberFormat="1" applyFont="1" applyFill="1" applyBorder="1" applyAlignment="1">
      <alignment wrapText="1"/>
    </xf>
    <xf numFmtId="166" fontId="2" fillId="2" borderId="1" xfId="1" applyNumberFormat="1" applyFont="1" applyFill="1" applyBorder="1" applyAlignment="1">
      <alignment horizontal="center"/>
    </xf>
    <xf numFmtId="166" fontId="8" fillId="2" borderId="1" xfId="1" applyNumberFormat="1" applyFont="1" applyFill="1" applyBorder="1" applyAlignment="1">
      <alignment horizontal="left"/>
    </xf>
    <xf numFmtId="166" fontId="10" fillId="2" borderId="1" xfId="1" applyNumberFormat="1" applyFont="1" applyFill="1" applyBorder="1" applyAlignment="1">
      <alignment horizontal="left"/>
    </xf>
    <xf numFmtId="166" fontId="2" fillId="7" borderId="1" xfId="1" applyNumberFormat="1" applyFont="1" applyFill="1" applyBorder="1" applyAlignment="1">
      <alignment horizontal="center"/>
    </xf>
    <xf numFmtId="166" fontId="11" fillId="0" borderId="1" xfId="1" applyNumberFormat="1" applyFont="1" applyBorder="1" applyAlignment="1"/>
    <xf numFmtId="166" fontId="5" fillId="2" borderId="1" xfId="1" applyNumberFormat="1" applyFont="1" applyFill="1" applyBorder="1" applyAlignment="1">
      <alignment horizontal="left" wrapText="1"/>
    </xf>
    <xf numFmtId="0" fontId="2" fillId="7" borderId="1" xfId="1" applyNumberFormat="1" applyFont="1" applyFill="1" applyBorder="1" applyAlignment="1">
      <alignment horizontal="center"/>
    </xf>
    <xf numFmtId="166" fontId="2" fillId="8" borderId="1" xfId="1" applyNumberFormat="1" applyFont="1" applyFill="1" applyBorder="1" applyAlignment="1">
      <alignment horizontal="center"/>
    </xf>
    <xf numFmtId="166" fontId="8" fillId="0" borderId="1" xfId="1" applyNumberFormat="1" applyFont="1" applyFill="1" applyBorder="1" applyAlignment="1">
      <alignment horizontal="center"/>
    </xf>
    <xf numFmtId="166" fontId="2" fillId="2" borderId="1" xfId="1" applyNumberFormat="1" applyFont="1" applyFill="1" applyBorder="1" applyAlignment="1"/>
    <xf numFmtId="166" fontId="4" fillId="0" borderId="1" xfId="1" applyNumberFormat="1" applyFont="1" applyBorder="1" applyAlignment="1"/>
    <xf numFmtId="166" fontId="8" fillId="2" borderId="1" xfId="1" applyNumberFormat="1" applyFont="1" applyFill="1" applyBorder="1" applyAlignment="1">
      <alignment horizontal="center"/>
    </xf>
    <xf numFmtId="166" fontId="10" fillId="3" borderId="1" xfId="1" applyNumberFormat="1" applyFont="1" applyFill="1" applyBorder="1" applyAlignment="1">
      <alignment horizontal="center"/>
    </xf>
    <xf numFmtId="166" fontId="12" fillId="4" borderId="1" xfId="1" applyNumberFormat="1" applyFont="1" applyFill="1" applyBorder="1" applyAlignment="1">
      <alignment horizontal="center"/>
    </xf>
    <xf numFmtId="166" fontId="8" fillId="4" borderId="1" xfId="1" applyNumberFormat="1" applyFont="1" applyFill="1" applyBorder="1" applyAlignment="1">
      <alignment horizontal="left"/>
    </xf>
    <xf numFmtId="166" fontId="8" fillId="4" borderId="1" xfId="1" applyNumberFormat="1" applyFont="1" applyFill="1" applyBorder="1" applyAlignment="1"/>
    <xf numFmtId="166" fontId="4" fillId="9" borderId="1" xfId="1" applyNumberFormat="1" applyFont="1" applyFill="1" applyBorder="1" applyAlignment="1"/>
    <xf numFmtId="166" fontId="9" fillId="9" borderId="1" xfId="1" applyNumberFormat="1" applyFont="1" applyFill="1" applyBorder="1" applyAlignment="1">
      <alignment horizontal="left"/>
    </xf>
    <xf numFmtId="166" fontId="5" fillId="2" borderId="1" xfId="1" quotePrefix="1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6" fontId="8" fillId="4" borderId="1" xfId="1" applyNumberFormat="1" applyFont="1" applyFill="1" applyBorder="1" applyAlignment="1">
      <alignment horizontal="center"/>
    </xf>
    <xf numFmtId="166" fontId="2" fillId="5" borderId="1" xfId="1" applyNumberFormat="1" applyFont="1" applyFill="1" applyBorder="1" applyAlignment="1">
      <alignment horizontal="center"/>
    </xf>
    <xf numFmtId="166" fontId="2" fillId="6" borderId="1" xfId="1" applyNumberFormat="1" applyFont="1" applyFill="1" applyBorder="1" applyAlignment="1">
      <alignment horizontal="center"/>
    </xf>
    <xf numFmtId="166" fontId="2" fillId="5" borderId="1" xfId="1" applyNumberFormat="1" applyFont="1" applyFill="1" applyBorder="1" applyAlignment="1">
      <alignment horizontal="left"/>
    </xf>
    <xf numFmtId="166" fontId="2" fillId="7" borderId="1" xfId="1" applyNumberFormat="1" applyFont="1" applyFill="1" applyBorder="1" applyAlignment="1">
      <alignment horizontal="center"/>
    </xf>
    <xf numFmtId="166" fontId="2" fillId="3" borderId="1" xfId="1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ses/Desktop/BUDGET%20MOSES/Budge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PP. 2021-22"/>
      <sheetName val="WORK. 2022-23"/>
      <sheetName val="PROP.2022-2023"/>
      <sheetName val="Dept."/>
      <sheetName val="Edit Dept."/>
    </sheetNames>
    <sheetDataSet>
      <sheetData sheetId="0"/>
      <sheetData sheetId="1">
        <row r="22">
          <cell r="O22">
            <v>846276</v>
          </cell>
        </row>
        <row r="23">
          <cell r="O23">
            <v>180560</v>
          </cell>
        </row>
        <row r="26">
          <cell r="O26">
            <v>60000</v>
          </cell>
        </row>
        <row r="27">
          <cell r="O27">
            <v>2152800</v>
          </cell>
        </row>
        <row r="28">
          <cell r="O28">
            <v>104000</v>
          </cell>
        </row>
        <row r="29">
          <cell r="O29">
            <v>2032700</v>
          </cell>
        </row>
        <row r="32">
          <cell r="O32">
            <v>19748000</v>
          </cell>
        </row>
        <row r="33">
          <cell r="O33">
            <v>53320000</v>
          </cell>
        </row>
        <row r="34">
          <cell r="O34">
            <v>53320000</v>
          </cell>
        </row>
        <row r="37">
          <cell r="O37">
            <v>4300000</v>
          </cell>
        </row>
        <row r="38">
          <cell r="O38">
            <v>12550000</v>
          </cell>
        </row>
        <row r="39">
          <cell r="O39">
            <v>12550000</v>
          </cell>
        </row>
        <row r="42">
          <cell r="O42">
            <v>0</v>
          </cell>
        </row>
        <row r="43">
          <cell r="O43">
            <v>648000</v>
          </cell>
        </row>
        <row r="44">
          <cell r="O44">
            <v>2000000</v>
          </cell>
        </row>
        <row r="48">
          <cell r="O48">
            <v>720000</v>
          </cell>
        </row>
        <row r="52">
          <cell r="O52">
            <v>1000000</v>
          </cell>
        </row>
        <row r="53">
          <cell r="O53">
            <v>5000000</v>
          </cell>
        </row>
        <row r="54">
          <cell r="O54">
            <v>1000000</v>
          </cell>
        </row>
        <row r="55">
          <cell r="O55">
            <v>10600000</v>
          </cell>
        </row>
        <row r="56">
          <cell r="O56">
            <v>1200000</v>
          </cell>
        </row>
        <row r="59">
          <cell r="O59">
            <v>16568906</v>
          </cell>
        </row>
        <row r="60">
          <cell r="O60">
            <v>10630957</v>
          </cell>
        </row>
        <row r="61">
          <cell r="O61">
            <v>26180000</v>
          </cell>
        </row>
        <row r="64">
          <cell r="O64">
            <v>11500000</v>
          </cell>
        </row>
        <row r="65">
          <cell r="O65">
            <v>500000</v>
          </cell>
        </row>
        <row r="66">
          <cell r="O66">
            <v>2500000</v>
          </cell>
        </row>
        <row r="67">
          <cell r="O67">
            <v>42500000</v>
          </cell>
        </row>
        <row r="70">
          <cell r="O70">
            <v>0</v>
          </cell>
        </row>
        <row r="71">
          <cell r="O71">
            <v>0</v>
          </cell>
        </row>
        <row r="72">
          <cell r="O72">
            <v>0</v>
          </cell>
        </row>
        <row r="73">
          <cell r="O73">
            <v>930000</v>
          </cell>
        </row>
        <row r="74">
          <cell r="O74">
            <v>7035210</v>
          </cell>
        </row>
        <row r="75">
          <cell r="O75">
            <v>1567897</v>
          </cell>
        </row>
        <row r="78">
          <cell r="O78">
            <v>12976420</v>
          </cell>
        </row>
        <row r="79">
          <cell r="O79">
            <v>16920000</v>
          </cell>
        </row>
        <row r="80">
          <cell r="O80">
            <v>8502431</v>
          </cell>
        </row>
        <row r="83">
          <cell r="O83">
            <v>4070312</v>
          </cell>
        </row>
        <row r="84">
          <cell r="O84">
            <v>400000</v>
          </cell>
        </row>
        <row r="87">
          <cell r="O87">
            <v>120900</v>
          </cell>
        </row>
        <row r="88">
          <cell r="O88">
            <v>0</v>
          </cell>
        </row>
        <row r="89">
          <cell r="O89">
            <v>5990000</v>
          </cell>
        </row>
        <row r="90">
          <cell r="O90">
            <v>24000</v>
          </cell>
        </row>
        <row r="91">
          <cell r="O91">
            <v>4000000</v>
          </cell>
        </row>
        <row r="92">
          <cell r="O92">
            <v>0</v>
          </cell>
        </row>
        <row r="93">
          <cell r="O93">
            <v>3572000</v>
          </cell>
        </row>
        <row r="94">
          <cell r="O94">
            <v>0</v>
          </cell>
        </row>
        <row r="95">
          <cell r="O95">
            <v>300000</v>
          </cell>
        </row>
        <row r="96">
          <cell r="O96">
            <v>22611024</v>
          </cell>
        </row>
        <row r="97">
          <cell r="O97">
            <v>0</v>
          </cell>
        </row>
        <row r="100">
          <cell r="O100">
            <v>3254326</v>
          </cell>
        </row>
        <row r="101">
          <cell r="O101">
            <v>1000000</v>
          </cell>
        </row>
        <row r="102">
          <cell r="O102">
            <v>1500000</v>
          </cell>
        </row>
        <row r="103">
          <cell r="O103">
            <v>1000000</v>
          </cell>
        </row>
        <row r="106">
          <cell r="O106">
            <v>0</v>
          </cell>
        </row>
        <row r="109">
          <cell r="O109">
            <v>11500000</v>
          </cell>
        </row>
        <row r="110">
          <cell r="O110">
            <v>45000000</v>
          </cell>
        </row>
        <row r="111">
          <cell r="O111">
            <v>0</v>
          </cell>
        </row>
        <row r="112">
          <cell r="O112">
            <v>0</v>
          </cell>
        </row>
        <row r="113">
          <cell r="O113">
            <v>0</v>
          </cell>
        </row>
        <row r="114">
          <cell r="O114">
            <v>3000000</v>
          </cell>
        </row>
        <row r="115">
          <cell r="O115">
            <v>0</v>
          </cell>
        </row>
        <row r="116">
          <cell r="O116">
            <v>7004328</v>
          </cell>
        </row>
        <row r="117">
          <cell r="O117">
            <v>5000000</v>
          </cell>
        </row>
        <row r="118">
          <cell r="O118">
            <v>18000000</v>
          </cell>
        </row>
        <row r="119">
          <cell r="O119">
            <v>0</v>
          </cell>
        </row>
        <row r="126">
          <cell r="O126">
            <v>245250000</v>
          </cell>
        </row>
        <row r="130">
          <cell r="O130">
            <v>200000000</v>
          </cell>
        </row>
        <row r="131">
          <cell r="O131">
            <v>35000000</v>
          </cell>
        </row>
        <row r="132">
          <cell r="O132">
            <v>25000000</v>
          </cell>
        </row>
        <row r="133">
          <cell r="O133">
            <v>15000000</v>
          </cell>
        </row>
        <row r="134">
          <cell r="O134">
            <v>40000000</v>
          </cell>
        </row>
        <row r="135">
          <cell r="O135">
            <v>37000000</v>
          </cell>
        </row>
        <row r="136">
          <cell r="O136">
            <v>19000000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8"/>
  <sheetViews>
    <sheetView tabSelected="1" topLeftCell="A128" workbookViewId="0">
      <selection activeCell="B59" sqref="B59"/>
    </sheetView>
  </sheetViews>
  <sheetFormatPr defaultColWidth="8.85546875" defaultRowHeight="15"/>
  <cols>
    <col min="1" max="1" width="12" customWidth="1"/>
    <col min="2" max="2" width="62.42578125" customWidth="1"/>
    <col min="3" max="3" width="17.85546875" customWidth="1"/>
  </cols>
  <sheetData>
    <row r="1" spans="1:3" ht="18.75">
      <c r="A1" s="37" t="s">
        <v>0</v>
      </c>
      <c r="B1" s="37"/>
      <c r="C1" s="1"/>
    </row>
    <row r="2" spans="1:3" ht="15.75">
      <c r="A2" s="38" t="s">
        <v>1</v>
      </c>
      <c r="B2" s="38"/>
      <c r="C2" s="1"/>
    </row>
    <row r="3" spans="1:3" ht="15.75">
      <c r="A3" s="2"/>
      <c r="B3" s="2"/>
      <c r="C3" s="3" t="s">
        <v>2</v>
      </c>
    </row>
    <row r="4" spans="1:3" ht="15.75">
      <c r="A4" s="2"/>
      <c r="B4" s="2" t="s">
        <v>3</v>
      </c>
      <c r="C4" s="3" t="s">
        <v>4</v>
      </c>
    </row>
    <row r="5" spans="1:3">
      <c r="A5" s="4" t="s">
        <v>5</v>
      </c>
      <c r="B5" s="5"/>
      <c r="C5" s="1"/>
    </row>
    <row r="6" spans="1:3" ht="15.75">
      <c r="A6" s="6"/>
      <c r="B6" s="7" t="s">
        <v>6</v>
      </c>
      <c r="C6" s="8"/>
    </row>
    <row r="7" spans="1:3" ht="15.75">
      <c r="A7" s="9">
        <v>2110101</v>
      </c>
      <c r="B7" s="10" t="s">
        <v>7</v>
      </c>
      <c r="C7" s="8">
        <v>257869010</v>
      </c>
    </row>
    <row r="8" spans="1:3" ht="15.75">
      <c r="A8" s="9">
        <v>2110201</v>
      </c>
      <c r="B8" s="10" t="s">
        <v>8</v>
      </c>
      <c r="C8" s="8">
        <v>78505437</v>
      </c>
    </row>
    <row r="9" spans="1:3" ht="15.75">
      <c r="A9" s="9">
        <v>2110301</v>
      </c>
      <c r="B9" s="10" t="s">
        <v>9</v>
      </c>
      <c r="C9" s="8">
        <v>45852828</v>
      </c>
    </row>
    <row r="10" spans="1:3" ht="15.75">
      <c r="A10" s="9">
        <v>2110314</v>
      </c>
      <c r="B10" s="10" t="s">
        <v>10</v>
      </c>
      <c r="C10" s="8">
        <v>48835862</v>
      </c>
    </row>
    <row r="11" spans="1:3" ht="15.75">
      <c r="A11" s="9">
        <v>2110328</v>
      </c>
      <c r="B11" s="10" t="s">
        <v>11</v>
      </c>
      <c r="C11" s="8">
        <v>98420000</v>
      </c>
    </row>
    <row r="12" spans="1:3" ht="15.75">
      <c r="A12" s="9">
        <v>2110312</v>
      </c>
      <c r="B12" s="10" t="s">
        <v>12</v>
      </c>
      <c r="C12" s="8">
        <v>19845551</v>
      </c>
    </row>
    <row r="13" spans="1:3" ht="15.75">
      <c r="A13" s="9">
        <v>2110399</v>
      </c>
      <c r="B13" s="10" t="s">
        <v>13</v>
      </c>
      <c r="C13" s="8">
        <v>1920000</v>
      </c>
    </row>
    <row r="14" spans="1:3" ht="15.75">
      <c r="A14" s="9">
        <v>2110403</v>
      </c>
      <c r="B14" s="10" t="s">
        <v>14</v>
      </c>
      <c r="C14" s="8"/>
    </row>
    <row r="15" spans="1:3" ht="15.75">
      <c r="A15" s="9">
        <v>2110404</v>
      </c>
      <c r="B15" s="10" t="s">
        <v>15</v>
      </c>
      <c r="C15" s="8">
        <v>1574000</v>
      </c>
    </row>
    <row r="16" spans="1:3" ht="15.75">
      <c r="A16" s="9">
        <v>2110405</v>
      </c>
      <c r="B16" s="10" t="s">
        <v>16</v>
      </c>
      <c r="C16" s="8">
        <v>8432100</v>
      </c>
    </row>
    <row r="17" spans="1:3" ht="15.75">
      <c r="A17" s="9">
        <v>2120103</v>
      </c>
      <c r="B17" s="10" t="s">
        <v>17</v>
      </c>
      <c r="C17" s="8">
        <v>59153211</v>
      </c>
    </row>
    <row r="18" spans="1:3" ht="15.75">
      <c r="A18" s="39" t="s">
        <v>18</v>
      </c>
      <c r="B18" s="39"/>
      <c r="C18" s="11">
        <f>SUM(C7:C17)</f>
        <v>620407999</v>
      </c>
    </row>
    <row r="19" spans="1:3" ht="15.75">
      <c r="A19" s="6"/>
      <c r="B19" s="10"/>
      <c r="C19" s="8"/>
    </row>
    <row r="20" spans="1:3" ht="15.75">
      <c r="A20" s="6"/>
      <c r="B20" s="12" t="s">
        <v>19</v>
      </c>
      <c r="C20" s="8"/>
    </row>
    <row r="21" spans="1:3" ht="15.75">
      <c r="A21" s="13"/>
      <c r="B21" s="14" t="s">
        <v>20</v>
      </c>
      <c r="C21" s="8"/>
    </row>
    <row r="22" spans="1:3" ht="15.75">
      <c r="A22" s="6" t="s">
        <v>21</v>
      </c>
      <c r="B22" s="10" t="s">
        <v>22</v>
      </c>
      <c r="C22" s="8">
        <f>'[1]WORK. 2022-23'!O22</f>
        <v>846276</v>
      </c>
    </row>
    <row r="23" spans="1:3" ht="15.75">
      <c r="A23" s="6" t="s">
        <v>23</v>
      </c>
      <c r="B23" s="10" t="s">
        <v>24</v>
      </c>
      <c r="C23" s="8">
        <f>'[1]WORK. 2022-23'!O23</f>
        <v>180560</v>
      </c>
    </row>
    <row r="24" spans="1:3" ht="15.75">
      <c r="A24" s="40" t="s">
        <v>18</v>
      </c>
      <c r="B24" s="40"/>
      <c r="C24" s="15">
        <f>C22+C23</f>
        <v>1026836</v>
      </c>
    </row>
    <row r="25" spans="1:3" ht="15.75">
      <c r="A25" s="13"/>
      <c r="B25" s="14" t="s">
        <v>25</v>
      </c>
      <c r="C25" s="8"/>
    </row>
    <row r="26" spans="1:3" ht="15.75">
      <c r="A26" s="6" t="s">
        <v>26</v>
      </c>
      <c r="B26" s="10" t="s">
        <v>27</v>
      </c>
      <c r="C26" s="8">
        <f>'[1]WORK. 2022-23'!O26</f>
        <v>60000</v>
      </c>
    </row>
    <row r="27" spans="1:3" ht="15.75">
      <c r="A27" s="6" t="s">
        <v>28</v>
      </c>
      <c r="B27" s="10" t="s">
        <v>29</v>
      </c>
      <c r="C27" s="8">
        <f>'[1]WORK. 2022-23'!O27</f>
        <v>2152800</v>
      </c>
    </row>
    <row r="28" spans="1:3" ht="15.75">
      <c r="A28" s="6" t="s">
        <v>30</v>
      </c>
      <c r="B28" s="10" t="s">
        <v>31</v>
      </c>
      <c r="C28" s="8">
        <f>'[1]WORK. 2022-23'!O28</f>
        <v>104000</v>
      </c>
    </row>
    <row r="29" spans="1:3" ht="15.75">
      <c r="A29" s="36" t="s">
        <v>32</v>
      </c>
      <c r="B29" s="10" t="s">
        <v>33</v>
      </c>
      <c r="C29" s="8">
        <f>'[1]WORK. 2022-23'!O29</f>
        <v>2032700</v>
      </c>
    </row>
    <row r="30" spans="1:3" ht="15.75">
      <c r="A30" s="41" t="s">
        <v>18</v>
      </c>
      <c r="B30" s="41"/>
      <c r="C30" s="16">
        <f>SUM(C26:C29)</f>
        <v>4349500</v>
      </c>
    </row>
    <row r="31" spans="1:3" ht="15.75">
      <c r="A31" s="6"/>
      <c r="B31" s="14" t="s">
        <v>34</v>
      </c>
      <c r="C31" s="8"/>
    </row>
    <row r="32" spans="1:3" ht="15.75">
      <c r="A32" s="6" t="s">
        <v>35</v>
      </c>
      <c r="B32" s="10" t="s">
        <v>36</v>
      </c>
      <c r="C32" s="8">
        <f>'[1]WORK. 2022-23'!O32</f>
        <v>19748000</v>
      </c>
    </row>
    <row r="33" spans="1:3" ht="15.75">
      <c r="A33" s="6" t="s">
        <v>37</v>
      </c>
      <c r="B33" s="10" t="s">
        <v>38</v>
      </c>
      <c r="C33" s="8">
        <f>'[1]WORK. 2022-23'!O33</f>
        <v>53320000</v>
      </c>
    </row>
    <row r="34" spans="1:3" ht="15.75">
      <c r="A34" s="6" t="s">
        <v>39</v>
      </c>
      <c r="B34" s="10" t="s">
        <v>40</v>
      </c>
      <c r="C34" s="8">
        <f>'[1]WORK. 2022-23'!O34</f>
        <v>53320000</v>
      </c>
    </row>
    <row r="35" spans="1:3" ht="15.75">
      <c r="A35" s="40" t="s">
        <v>18</v>
      </c>
      <c r="B35" s="40"/>
      <c r="C35" s="15">
        <f>SUM(C32:C34)</f>
        <v>126388000</v>
      </c>
    </row>
    <row r="36" spans="1:3" ht="15.75">
      <c r="A36" s="13"/>
      <c r="B36" s="14" t="s">
        <v>41</v>
      </c>
      <c r="C36" s="8"/>
    </row>
    <row r="37" spans="1:3" ht="15.75">
      <c r="A37" s="6" t="s">
        <v>42</v>
      </c>
      <c r="B37" s="10" t="s">
        <v>43</v>
      </c>
      <c r="C37" s="8">
        <f>'[1]WORK. 2022-23'!O37</f>
        <v>4300000</v>
      </c>
    </row>
    <row r="38" spans="1:3" ht="15.75">
      <c r="A38" s="6" t="s">
        <v>44</v>
      </c>
      <c r="B38" s="10" t="s">
        <v>45</v>
      </c>
      <c r="C38" s="8">
        <f>'[1]WORK. 2022-23'!O38</f>
        <v>12550000</v>
      </c>
    </row>
    <row r="39" spans="1:3" ht="15.75">
      <c r="A39" s="6" t="s">
        <v>46</v>
      </c>
      <c r="B39" s="10" t="s">
        <v>40</v>
      </c>
      <c r="C39" s="8">
        <f>'[1]WORK. 2022-23'!O39</f>
        <v>12550000</v>
      </c>
    </row>
    <row r="40" spans="1:3" ht="15.75">
      <c r="A40" s="40" t="s">
        <v>18</v>
      </c>
      <c r="B40" s="40"/>
      <c r="C40" s="15">
        <f>SUM(C37:C39)</f>
        <v>29400000</v>
      </c>
    </row>
    <row r="41" spans="1:3" ht="15.75">
      <c r="A41" s="13"/>
      <c r="B41" s="14" t="s">
        <v>47</v>
      </c>
      <c r="C41" s="8"/>
    </row>
    <row r="42" spans="1:3" ht="15.75">
      <c r="A42" s="6" t="s">
        <v>48</v>
      </c>
      <c r="B42" s="10" t="s">
        <v>49</v>
      </c>
      <c r="C42" s="8">
        <f>'[1]WORK. 2022-23'!O42</f>
        <v>0</v>
      </c>
    </row>
    <row r="43" spans="1:3" ht="15.75">
      <c r="A43" s="9">
        <v>2210503</v>
      </c>
      <c r="B43" s="10" t="s">
        <v>50</v>
      </c>
      <c r="C43" s="8">
        <f>'[1]WORK. 2022-23'!O43</f>
        <v>648000</v>
      </c>
    </row>
    <row r="44" spans="1:3" ht="15.75">
      <c r="A44" s="6" t="s">
        <v>51</v>
      </c>
      <c r="B44" s="10" t="s">
        <v>52</v>
      </c>
      <c r="C44" s="8">
        <f>'[1]WORK. 2022-23'!O44</f>
        <v>2000000</v>
      </c>
    </row>
    <row r="45" spans="1:3" ht="15.75">
      <c r="A45" s="6" t="s">
        <v>53</v>
      </c>
      <c r="B45" s="10" t="s">
        <v>54</v>
      </c>
      <c r="C45" s="8"/>
    </row>
    <row r="46" spans="1:3" ht="15.75">
      <c r="A46" s="40" t="s">
        <v>18</v>
      </c>
      <c r="B46" s="40"/>
      <c r="C46" s="15">
        <f>SUM(C42:C45)</f>
        <v>2648000</v>
      </c>
    </row>
    <row r="47" spans="1:3" ht="15.75">
      <c r="A47" s="13"/>
      <c r="B47" s="14" t="s">
        <v>55</v>
      </c>
      <c r="C47" s="8"/>
    </row>
    <row r="48" spans="1:3" ht="15.75">
      <c r="A48" s="9">
        <v>2210604</v>
      </c>
      <c r="B48" s="10" t="s">
        <v>56</v>
      </c>
      <c r="C48" s="8">
        <f>'[1]WORK. 2022-23'!O48</f>
        <v>720000</v>
      </c>
    </row>
    <row r="49" spans="1:3" ht="15.75">
      <c r="A49" s="6"/>
      <c r="B49" s="10"/>
      <c r="C49" s="8"/>
    </row>
    <row r="50" spans="1:3" ht="15.75">
      <c r="A50" s="40" t="s">
        <v>18</v>
      </c>
      <c r="B50" s="40"/>
      <c r="C50" s="15">
        <f>SUM(C48:C49)</f>
        <v>720000</v>
      </c>
    </row>
    <row r="51" spans="1:3" ht="15.75">
      <c r="A51" s="13"/>
      <c r="B51" s="14" t="s">
        <v>57</v>
      </c>
      <c r="C51" s="8"/>
    </row>
    <row r="52" spans="1:3" ht="15.75">
      <c r="A52" s="6" t="s">
        <v>58</v>
      </c>
      <c r="B52" s="10" t="s">
        <v>59</v>
      </c>
      <c r="C52" s="8">
        <f>'[1]WORK. 2022-23'!O52</f>
        <v>1000000</v>
      </c>
    </row>
    <row r="53" spans="1:3" ht="15.75">
      <c r="A53" s="6" t="s">
        <v>60</v>
      </c>
      <c r="B53" s="10" t="s">
        <v>61</v>
      </c>
      <c r="C53" s="8">
        <f>'[1]WORK. 2022-23'!O53</f>
        <v>5000000</v>
      </c>
    </row>
    <row r="54" spans="1:3" ht="15.75">
      <c r="A54" s="6" t="s">
        <v>62</v>
      </c>
      <c r="B54" s="10" t="s">
        <v>63</v>
      </c>
      <c r="C54" s="8">
        <f>'[1]WORK. 2022-23'!O54</f>
        <v>1000000</v>
      </c>
    </row>
    <row r="55" spans="1:3" ht="15.75">
      <c r="A55" s="6" t="s">
        <v>64</v>
      </c>
      <c r="B55" s="10" t="s">
        <v>65</v>
      </c>
      <c r="C55" s="8">
        <f>'[1]WORK. 2022-23'!O55</f>
        <v>10600000</v>
      </c>
    </row>
    <row r="56" spans="1:3" ht="15.75">
      <c r="A56" s="9">
        <v>2210708</v>
      </c>
      <c r="B56" s="10" t="s">
        <v>66</v>
      </c>
      <c r="C56" s="8">
        <f>'[1]WORK. 2022-23'!O56</f>
        <v>1200000</v>
      </c>
    </row>
    <row r="57" spans="1:3" ht="15.75">
      <c r="A57" s="41" t="s">
        <v>18</v>
      </c>
      <c r="B57" s="41"/>
      <c r="C57" s="16">
        <f>SUM(C52:C56)</f>
        <v>18800000</v>
      </c>
    </row>
    <row r="58" spans="1:3" ht="15.75">
      <c r="A58" s="13"/>
      <c r="B58" s="14" t="s">
        <v>67</v>
      </c>
      <c r="C58" s="8"/>
    </row>
    <row r="59" spans="1:3" ht="31.5">
      <c r="A59" s="6" t="s">
        <v>68</v>
      </c>
      <c r="B59" s="17" t="s">
        <v>69</v>
      </c>
      <c r="C59" s="8">
        <f>'[1]WORK. 2022-23'!O59</f>
        <v>16568906</v>
      </c>
    </row>
    <row r="60" spans="1:3" ht="15.75">
      <c r="A60" s="6" t="s">
        <v>70</v>
      </c>
      <c r="B60" s="10" t="s">
        <v>71</v>
      </c>
      <c r="C60" s="8">
        <f>'[1]WORK. 2022-23'!O60</f>
        <v>10630957</v>
      </c>
    </row>
    <row r="61" spans="1:3" ht="15.75">
      <c r="A61" s="6" t="s">
        <v>72</v>
      </c>
      <c r="B61" s="10" t="s">
        <v>73</v>
      </c>
      <c r="C61" s="8">
        <f>'[1]WORK. 2022-23'!O61</f>
        <v>26180000</v>
      </c>
    </row>
    <row r="62" spans="1:3" ht="15.75">
      <c r="A62" s="40" t="s">
        <v>18</v>
      </c>
      <c r="B62" s="40"/>
      <c r="C62" s="15">
        <f>SUM(C59:C61)</f>
        <v>53379863</v>
      </c>
    </row>
    <row r="63" spans="1:3" ht="15.75">
      <c r="A63" s="13"/>
      <c r="B63" s="14" t="s">
        <v>74</v>
      </c>
      <c r="C63" s="8"/>
    </row>
    <row r="64" spans="1:3" ht="15.75">
      <c r="A64" s="6" t="s">
        <v>75</v>
      </c>
      <c r="B64" s="10" t="s">
        <v>76</v>
      </c>
      <c r="C64" s="8">
        <f>'[1]WORK. 2022-23'!O64</f>
        <v>11500000</v>
      </c>
    </row>
    <row r="65" spans="1:3" ht="15.75">
      <c r="A65" s="6" t="s">
        <v>77</v>
      </c>
      <c r="B65" s="10" t="s">
        <v>78</v>
      </c>
      <c r="C65" s="8">
        <f>'[1]WORK. 2022-23'!O65</f>
        <v>500000</v>
      </c>
    </row>
    <row r="66" spans="1:3" ht="15.75">
      <c r="A66" s="6" t="s">
        <v>79</v>
      </c>
      <c r="B66" s="10" t="s">
        <v>80</v>
      </c>
      <c r="C66" s="8">
        <f>'[1]WORK. 2022-23'!O66</f>
        <v>2500000</v>
      </c>
    </row>
    <row r="67" spans="1:3" ht="15.75">
      <c r="A67" s="36" t="s">
        <v>81</v>
      </c>
      <c r="B67" s="10" t="s">
        <v>82</v>
      </c>
      <c r="C67" s="8">
        <f>'[1]WORK. 2022-23'!O67</f>
        <v>42500000</v>
      </c>
    </row>
    <row r="68" spans="1:3" ht="15.75">
      <c r="A68" s="40" t="s">
        <v>18</v>
      </c>
      <c r="B68" s="40"/>
      <c r="C68" s="15">
        <f>SUM(C64:C67)</f>
        <v>57000000</v>
      </c>
    </row>
    <row r="69" spans="1:3" ht="15.75">
      <c r="A69" s="18"/>
      <c r="B69" s="19" t="s">
        <v>83</v>
      </c>
      <c r="C69" s="8"/>
    </row>
    <row r="70" spans="1:3" ht="15.75">
      <c r="A70" s="9">
        <v>2211004</v>
      </c>
      <c r="B70" s="20" t="s">
        <v>84</v>
      </c>
      <c r="C70" s="8">
        <f>'[1]WORK. 2022-23'!O70</f>
        <v>0</v>
      </c>
    </row>
    <row r="71" spans="1:3" ht="15.75">
      <c r="A71" s="9">
        <v>2211009</v>
      </c>
      <c r="B71" s="6" t="s">
        <v>85</v>
      </c>
      <c r="C71" s="8">
        <f>'[1]WORK. 2022-23'!O71</f>
        <v>0</v>
      </c>
    </row>
    <row r="72" spans="1:3" ht="15.75">
      <c r="A72" s="9">
        <v>2211010</v>
      </c>
      <c r="B72" s="6" t="s">
        <v>86</v>
      </c>
      <c r="C72" s="8">
        <f>'[1]WORK. 2022-23'!O72</f>
        <v>0</v>
      </c>
    </row>
    <row r="73" spans="1:3" ht="15.75">
      <c r="A73" s="9">
        <v>2211011</v>
      </c>
      <c r="B73" s="6" t="s">
        <v>87</v>
      </c>
      <c r="C73" s="8">
        <f>'[1]WORK. 2022-23'!O73</f>
        <v>930000</v>
      </c>
    </row>
    <row r="74" spans="1:3" ht="15.75">
      <c r="A74" s="9">
        <v>2211016</v>
      </c>
      <c r="B74" s="6" t="s">
        <v>88</v>
      </c>
      <c r="C74" s="8">
        <f>'[1]WORK. 2022-23'!O74</f>
        <v>7035210</v>
      </c>
    </row>
    <row r="75" spans="1:3" ht="15.75">
      <c r="A75" s="9">
        <v>2211029</v>
      </c>
      <c r="B75" s="6" t="s">
        <v>89</v>
      </c>
      <c r="C75" s="8">
        <f>'[1]WORK. 2022-23'!O75</f>
        <v>1567897</v>
      </c>
    </row>
    <row r="76" spans="1:3" ht="15.75">
      <c r="A76" s="42" t="s">
        <v>18</v>
      </c>
      <c r="B76" s="42"/>
      <c r="C76" s="15">
        <f>SUM(C70:C75)</f>
        <v>9533107</v>
      </c>
    </row>
    <row r="77" spans="1:3" ht="15.75">
      <c r="A77" s="13"/>
      <c r="B77" s="14" t="s">
        <v>90</v>
      </c>
      <c r="C77" s="8"/>
    </row>
    <row r="78" spans="1:3" ht="15.75">
      <c r="A78" s="6" t="s">
        <v>91</v>
      </c>
      <c r="B78" s="10" t="s">
        <v>92</v>
      </c>
      <c r="C78" s="8">
        <f>'[1]WORK. 2022-23'!O78</f>
        <v>12976420</v>
      </c>
    </row>
    <row r="79" spans="1:3" ht="15.75">
      <c r="A79" s="6" t="s">
        <v>93</v>
      </c>
      <c r="B79" s="10" t="s">
        <v>94</v>
      </c>
      <c r="C79" s="8">
        <f>'[1]WORK. 2022-23'!O79</f>
        <v>16920000</v>
      </c>
    </row>
    <row r="80" spans="1:3" ht="15.75">
      <c r="A80" s="6" t="s">
        <v>95</v>
      </c>
      <c r="B80" s="10" t="s">
        <v>96</v>
      </c>
      <c r="C80" s="8">
        <f>'[1]WORK. 2022-23'!O80</f>
        <v>8502431</v>
      </c>
    </row>
    <row r="81" spans="1:3" ht="15.75">
      <c r="A81" s="41" t="s">
        <v>18</v>
      </c>
      <c r="B81" s="41"/>
      <c r="C81" s="16">
        <f>SUM(C78:C80)</f>
        <v>38398851</v>
      </c>
    </row>
    <row r="82" spans="1:3" ht="15.75">
      <c r="A82" s="13"/>
      <c r="B82" s="14" t="s">
        <v>97</v>
      </c>
      <c r="C82" s="8"/>
    </row>
    <row r="83" spans="1:3" ht="15.75">
      <c r="A83" s="6" t="s">
        <v>98</v>
      </c>
      <c r="B83" s="10" t="s">
        <v>99</v>
      </c>
      <c r="C83" s="8">
        <f>'[1]WORK. 2022-23'!O83</f>
        <v>4070312</v>
      </c>
    </row>
    <row r="84" spans="1:3" ht="15.75">
      <c r="A84" s="36" t="s">
        <v>100</v>
      </c>
      <c r="B84" s="10" t="s">
        <v>101</v>
      </c>
      <c r="C84" s="8">
        <f>'[1]WORK. 2022-23'!O84</f>
        <v>400000</v>
      </c>
    </row>
    <row r="85" spans="1:3" ht="15.75">
      <c r="A85" s="40" t="s">
        <v>18</v>
      </c>
      <c r="B85" s="40"/>
      <c r="C85" s="15">
        <f>SUM(C83:C84)</f>
        <v>4470312</v>
      </c>
    </row>
    <row r="86" spans="1:3" ht="15.75">
      <c r="A86" s="13"/>
      <c r="B86" s="14" t="s">
        <v>102</v>
      </c>
      <c r="C86" s="8"/>
    </row>
    <row r="87" spans="1:3" ht="15.75">
      <c r="A87" s="9" t="s">
        <v>103</v>
      </c>
      <c r="B87" s="10" t="s">
        <v>104</v>
      </c>
      <c r="C87" s="8">
        <f>'[1]WORK. 2022-23'!O87</f>
        <v>120900</v>
      </c>
    </row>
    <row r="88" spans="1:3" ht="15.75">
      <c r="A88" s="9">
        <v>2211305</v>
      </c>
      <c r="B88" s="10" t="s">
        <v>105</v>
      </c>
      <c r="C88" s="8">
        <f>'[1]WORK. 2022-23'!O88</f>
        <v>0</v>
      </c>
    </row>
    <row r="89" spans="1:3" ht="15.75">
      <c r="A89" s="9" t="s">
        <v>106</v>
      </c>
      <c r="B89" s="10" t="s">
        <v>107</v>
      </c>
      <c r="C89" s="8">
        <f>'[1]WORK. 2022-23'!O89</f>
        <v>5990000</v>
      </c>
    </row>
    <row r="90" spans="1:3" ht="15.75">
      <c r="A90" s="9">
        <v>2211307</v>
      </c>
      <c r="B90" s="10" t="s">
        <v>108</v>
      </c>
      <c r="C90" s="8">
        <f>'[1]WORK. 2022-23'!O90</f>
        <v>24000</v>
      </c>
    </row>
    <row r="91" spans="1:3" ht="15.75">
      <c r="A91" s="9">
        <v>2211308</v>
      </c>
      <c r="B91" s="10" t="s">
        <v>109</v>
      </c>
      <c r="C91" s="8">
        <f>'[1]WORK. 2022-23'!O91</f>
        <v>4000000</v>
      </c>
    </row>
    <row r="92" spans="1:3" ht="15.75">
      <c r="A92" s="9">
        <v>2211310</v>
      </c>
      <c r="B92" s="10" t="s">
        <v>110</v>
      </c>
      <c r="C92" s="8">
        <f>'[1]WORK. 2022-23'!O92</f>
        <v>0</v>
      </c>
    </row>
    <row r="93" spans="1:3" ht="15.75">
      <c r="A93" s="9">
        <v>2211313</v>
      </c>
      <c r="B93" s="10" t="s">
        <v>111</v>
      </c>
      <c r="C93" s="8">
        <f>'[1]WORK. 2022-23'!O93</f>
        <v>3572000</v>
      </c>
    </row>
    <row r="94" spans="1:3" ht="15.75">
      <c r="A94" s="9">
        <v>2211320</v>
      </c>
      <c r="B94" s="10" t="s">
        <v>112</v>
      </c>
      <c r="C94" s="8">
        <f>'[1]WORK. 2022-23'!O94</f>
        <v>0</v>
      </c>
    </row>
    <row r="95" spans="1:3" ht="15.75">
      <c r="A95" s="9">
        <v>2211322</v>
      </c>
      <c r="B95" s="10" t="s">
        <v>113</v>
      </c>
      <c r="C95" s="8">
        <f>'[1]WORK. 2022-23'!O95</f>
        <v>300000</v>
      </c>
    </row>
    <row r="96" spans="1:3" ht="15.75">
      <c r="A96" s="9">
        <v>2211325</v>
      </c>
      <c r="B96" s="10" t="s">
        <v>114</v>
      </c>
      <c r="C96" s="8">
        <f>'[1]WORK. 2022-23'!O96</f>
        <v>22611024</v>
      </c>
    </row>
    <row r="97" spans="1:3" ht="15.75">
      <c r="A97" s="9">
        <v>2211325</v>
      </c>
      <c r="B97" s="10"/>
      <c r="C97" s="8">
        <f>'[1]WORK. 2022-23'!O97</f>
        <v>0</v>
      </c>
    </row>
    <row r="98" spans="1:3" ht="15.75">
      <c r="A98" s="40" t="s">
        <v>18</v>
      </c>
      <c r="B98" s="40"/>
      <c r="C98" s="15">
        <f>SUM(C87:C97)</f>
        <v>36617924</v>
      </c>
    </row>
    <row r="99" spans="1:3" ht="15.75">
      <c r="A99" s="13"/>
      <c r="B99" s="14" t="s">
        <v>115</v>
      </c>
      <c r="C99" s="8"/>
    </row>
    <row r="100" spans="1:3" ht="15.75">
      <c r="A100" s="9" t="s">
        <v>116</v>
      </c>
      <c r="B100" s="10" t="s">
        <v>117</v>
      </c>
      <c r="C100" s="8">
        <f>'[1]WORK. 2022-23'!O100</f>
        <v>3254326</v>
      </c>
    </row>
    <row r="101" spans="1:3" ht="15.75">
      <c r="A101" s="9">
        <v>2220202</v>
      </c>
      <c r="B101" s="10" t="s">
        <v>118</v>
      </c>
      <c r="C101" s="8">
        <f>'[1]WORK. 2022-23'!O101</f>
        <v>1000000</v>
      </c>
    </row>
    <row r="102" spans="1:3" ht="15.75">
      <c r="A102" s="9">
        <v>2220205</v>
      </c>
      <c r="B102" s="10" t="s">
        <v>119</v>
      </c>
      <c r="C102" s="8">
        <f>'[1]WORK. 2022-23'!O102</f>
        <v>1500000</v>
      </c>
    </row>
    <row r="103" spans="1:3" ht="15.75">
      <c r="A103" s="9">
        <v>2220210</v>
      </c>
      <c r="B103" s="10" t="s">
        <v>120</v>
      </c>
      <c r="C103" s="8">
        <f>'[1]WORK. 2022-23'!O103</f>
        <v>1000000</v>
      </c>
    </row>
    <row r="104" spans="1:3" ht="15.75">
      <c r="A104" s="43" t="s">
        <v>18</v>
      </c>
      <c r="B104" s="43"/>
      <c r="C104" s="21">
        <f>SUM(C100:C103)</f>
        <v>6754326</v>
      </c>
    </row>
    <row r="105" spans="1:3" ht="15.75">
      <c r="A105" s="18"/>
      <c r="B105" s="22" t="s">
        <v>121</v>
      </c>
      <c r="C105" s="8"/>
    </row>
    <row r="106" spans="1:3" ht="15.75">
      <c r="A106" s="9">
        <v>2640102</v>
      </c>
      <c r="B106" s="6" t="s">
        <v>122</v>
      </c>
      <c r="C106" s="8">
        <f>'[1]WORK. 2022-23'!O106</f>
        <v>0</v>
      </c>
    </row>
    <row r="107" spans="1:3" ht="15.75">
      <c r="A107" s="43" t="s">
        <v>18</v>
      </c>
      <c r="B107" s="43"/>
      <c r="C107" s="21">
        <f>C106</f>
        <v>0</v>
      </c>
    </row>
    <row r="108" spans="1:3" ht="15.75">
      <c r="A108" s="18"/>
      <c r="B108" s="22" t="s">
        <v>123</v>
      </c>
      <c r="C108" s="8"/>
    </row>
    <row r="109" spans="1:3" ht="15.75">
      <c r="A109" s="9">
        <v>3110701</v>
      </c>
      <c r="B109" s="6" t="s">
        <v>124</v>
      </c>
      <c r="C109" s="8">
        <f>'[1]WORK. 2022-23'!O109</f>
        <v>11500000</v>
      </c>
    </row>
    <row r="110" spans="1:3" ht="15.75">
      <c r="A110" s="9">
        <v>3111001</v>
      </c>
      <c r="B110" s="6" t="s">
        <v>125</v>
      </c>
      <c r="C110" s="8">
        <f>'[1]WORK. 2022-23'!O110</f>
        <v>45000000</v>
      </c>
    </row>
    <row r="111" spans="1:3" ht="15.75">
      <c r="A111" s="9">
        <v>3111001</v>
      </c>
      <c r="B111" s="6" t="s">
        <v>126</v>
      </c>
      <c r="C111" s="8">
        <f>'[1]WORK. 2022-23'!O111</f>
        <v>0</v>
      </c>
    </row>
    <row r="112" spans="1:3" ht="15.75">
      <c r="A112" s="6"/>
      <c r="B112" s="6" t="s">
        <v>127</v>
      </c>
      <c r="C112" s="8">
        <f>'[1]WORK. 2022-23'!O112</f>
        <v>0</v>
      </c>
    </row>
    <row r="113" spans="1:3" ht="15.75">
      <c r="A113" s="6"/>
      <c r="B113" s="6" t="s">
        <v>128</v>
      </c>
      <c r="C113" s="8">
        <f>'[1]WORK. 2022-23'!O113</f>
        <v>0</v>
      </c>
    </row>
    <row r="114" spans="1:3" ht="15.75">
      <c r="A114" s="6"/>
      <c r="B114" s="6" t="s">
        <v>129</v>
      </c>
      <c r="C114" s="8">
        <f>'[1]WORK. 2022-23'!O114</f>
        <v>3000000</v>
      </c>
    </row>
    <row r="115" spans="1:3" ht="15.75">
      <c r="A115" s="9">
        <v>3111111</v>
      </c>
      <c r="B115" s="6" t="s">
        <v>130</v>
      </c>
      <c r="C115" s="8">
        <f>'[1]WORK. 2022-23'!O115</f>
        <v>0</v>
      </c>
    </row>
    <row r="116" spans="1:3" ht="15.75">
      <c r="A116" s="9"/>
      <c r="B116" s="6" t="s">
        <v>131</v>
      </c>
      <c r="C116" s="8">
        <f>'[1]WORK. 2022-23'!O116</f>
        <v>7004328</v>
      </c>
    </row>
    <row r="117" spans="1:3" ht="15.75">
      <c r="A117" s="9"/>
      <c r="B117" s="6" t="s">
        <v>132</v>
      </c>
      <c r="C117" s="8">
        <f>'[1]WORK. 2022-23'!O117</f>
        <v>5000000</v>
      </c>
    </row>
    <row r="118" spans="1:3" ht="15.75">
      <c r="A118" s="9">
        <v>3111111</v>
      </c>
      <c r="B118" s="23" t="s">
        <v>133</v>
      </c>
      <c r="C118" s="8">
        <f>'[1]WORK. 2022-23'!O118</f>
        <v>18000000</v>
      </c>
    </row>
    <row r="119" spans="1:3" ht="15.75">
      <c r="A119" s="9">
        <v>3111112</v>
      </c>
      <c r="B119" s="23" t="s">
        <v>134</v>
      </c>
      <c r="C119" s="8">
        <f>'[1]WORK. 2022-23'!O119</f>
        <v>0</v>
      </c>
    </row>
    <row r="120" spans="1:3" ht="15.75">
      <c r="A120" s="24"/>
      <c r="B120" s="21" t="s">
        <v>18</v>
      </c>
      <c r="C120" s="21">
        <f>SUM(C109:C119)</f>
        <v>89504328</v>
      </c>
    </row>
    <row r="121" spans="1:3" ht="15.75">
      <c r="A121" s="9"/>
      <c r="B121" s="10">
        <v>0</v>
      </c>
      <c r="C121" s="8"/>
    </row>
    <row r="122" spans="1:3" ht="15.75">
      <c r="A122" s="21"/>
      <c r="B122" s="21"/>
      <c r="C122" s="21"/>
    </row>
    <row r="123" spans="1:3" ht="15.75">
      <c r="A123" s="25"/>
      <c r="B123" s="25" t="s">
        <v>135</v>
      </c>
      <c r="C123" s="25">
        <f>C24+C30+C35+C40+C46+C50+C57+C62+C68+C76+C81+C85+C98+C104+C107+C120+C121</f>
        <v>478991047</v>
      </c>
    </row>
    <row r="124" spans="1:3" ht="15.75">
      <c r="A124" s="39" t="s">
        <v>136</v>
      </c>
      <c r="B124" s="39"/>
      <c r="C124" s="11">
        <f>C18+C123</f>
        <v>1099399046</v>
      </c>
    </row>
    <row r="125" spans="1:3" ht="15.75">
      <c r="A125" s="11"/>
      <c r="B125" s="11"/>
      <c r="C125" s="11"/>
    </row>
    <row r="126" spans="1:3" ht="15.75">
      <c r="A126" s="26"/>
      <c r="B126" s="27" t="s">
        <v>137</v>
      </c>
      <c r="C126" s="28">
        <f>'[1]WORK. 2022-23'!O126</f>
        <v>245250000</v>
      </c>
    </row>
    <row r="127" spans="1:3" ht="15.75">
      <c r="A127" s="29"/>
      <c r="B127" s="27"/>
      <c r="C127" s="8"/>
    </row>
    <row r="128" spans="1:3" ht="15.75">
      <c r="A128" s="44" t="s">
        <v>138</v>
      </c>
      <c r="B128" s="44"/>
      <c r="C128" s="30"/>
    </row>
    <row r="129" spans="1:3" ht="15.75">
      <c r="A129" s="6"/>
      <c r="B129" s="23"/>
      <c r="C129" s="8"/>
    </row>
    <row r="130" spans="1:3" ht="31.5">
      <c r="A130" s="6"/>
      <c r="B130" s="23" t="s">
        <v>139</v>
      </c>
      <c r="C130" s="8">
        <f>'[1]WORK. 2022-23'!O130</f>
        <v>200000000</v>
      </c>
    </row>
    <row r="131" spans="1:3" ht="15.75">
      <c r="A131" s="6"/>
      <c r="B131" s="23" t="s">
        <v>140</v>
      </c>
      <c r="C131" s="8">
        <f>'[1]WORK. 2022-23'!O131</f>
        <v>35000000</v>
      </c>
    </row>
    <row r="132" spans="1:3" ht="15.75">
      <c r="A132" s="6"/>
      <c r="B132" s="23" t="s">
        <v>141</v>
      </c>
      <c r="C132" s="8">
        <f>'[1]WORK. 2022-23'!O132</f>
        <v>25000000</v>
      </c>
    </row>
    <row r="133" spans="1:3" ht="15.75">
      <c r="A133" s="6"/>
      <c r="B133" s="23" t="s">
        <v>142</v>
      </c>
      <c r="C133" s="8">
        <f>'[1]WORK. 2022-23'!O133</f>
        <v>15000000</v>
      </c>
    </row>
    <row r="134" spans="1:3" ht="15.75">
      <c r="A134" s="9">
        <v>3110302</v>
      </c>
      <c r="B134" s="23" t="s">
        <v>143</v>
      </c>
      <c r="C134" s="8">
        <f>'[1]WORK. 2022-23'!O134</f>
        <v>40000000</v>
      </c>
    </row>
    <row r="135" spans="1:3" ht="15.75">
      <c r="A135" s="9"/>
      <c r="B135" s="23" t="s">
        <v>144</v>
      </c>
      <c r="C135" s="8">
        <f>'[1]WORK. 2022-23'!O135</f>
        <v>37000000</v>
      </c>
    </row>
    <row r="136" spans="1:3" ht="31.5">
      <c r="A136" s="9">
        <v>3110202</v>
      </c>
      <c r="B136" s="23" t="s">
        <v>145</v>
      </c>
      <c r="C136" s="8">
        <f>'[1]WORK. 2022-23'!O136</f>
        <v>19000000</v>
      </c>
    </row>
    <row r="137" spans="1:3" ht="15.75">
      <c r="A137" s="31"/>
      <c r="B137" s="32" t="s">
        <v>146</v>
      </c>
      <c r="C137" s="33">
        <f>C130+C131+C132+C133+C134+C135+C136</f>
        <v>371000000</v>
      </c>
    </row>
    <row r="138" spans="1:3" ht="15.75">
      <c r="A138" s="34"/>
      <c r="B138" s="35" t="s">
        <v>147</v>
      </c>
      <c r="C138" s="34">
        <f>C124+C126+C137</f>
        <v>1715649046</v>
      </c>
    </row>
  </sheetData>
  <mergeCells count="20">
    <mergeCell ref="A98:B98"/>
    <mergeCell ref="A104:B104"/>
    <mergeCell ref="A107:B107"/>
    <mergeCell ref="A124:B124"/>
    <mergeCell ref="A128:B128"/>
    <mergeCell ref="A62:B62"/>
    <mergeCell ref="A68:B68"/>
    <mergeCell ref="A76:B76"/>
    <mergeCell ref="A81:B81"/>
    <mergeCell ref="A85:B85"/>
    <mergeCell ref="A35:B35"/>
    <mergeCell ref="A40:B40"/>
    <mergeCell ref="A46:B46"/>
    <mergeCell ref="A50:B50"/>
    <mergeCell ref="A57:B57"/>
    <mergeCell ref="A1:B1"/>
    <mergeCell ref="A2:B2"/>
    <mergeCell ref="A18:B18"/>
    <mergeCell ref="A24:B24"/>
    <mergeCell ref="A30:B3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</dc:creator>
  <cp:lastModifiedBy>Jasper Mokaya</cp:lastModifiedBy>
  <dcterms:created xsi:type="dcterms:W3CDTF">2022-05-05T15:15:40Z</dcterms:created>
  <dcterms:modified xsi:type="dcterms:W3CDTF">2022-05-10T16:33:16Z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DE8AFDF9D6714310A25C223709C2B51F</vt:lpwstr>
  </property>
  <property fmtid="{D5CDD505-2E9C-101B-9397-08002B2CF9AE}" pid="3" name="KSOProductBuildVer">
    <vt:lpwstr>1033-11.2.0.11074</vt:lpwstr>
  </property>
</Properties>
</file>